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dbf539c05388692c/Desktop/BOARD info/JUNE 20. 2022 Board Meeting/"/>
    </mc:Choice>
  </mc:AlternateContent>
  <xr:revisionPtr revIDLastSave="0" documentId="8_{70127AFC-CF1F-459E-BF57-FA1308909CCC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Americas Finest" sheetId="1" r:id="rId1"/>
  </sheets>
  <definedNames>
    <definedName name="Z_29E17ADF_B118_4574_A8C2_3AE689591A28_.wvu.PrintArea" localSheetId="0">'Americas Finest'!$A$1:$L$38</definedName>
    <definedName name="Z_B1D490A5_9670_4CF9_BB61_A75759D7F654_.wvu.PrintArea" localSheetId="0">'Americas Finest'!$A$1:$L$38</definedName>
    <definedName name="Z_CCAC9E30_13A7_4605_A3EF_86824FA47E79_.wvu.PrintArea" localSheetId="0">'Americas Finest'!$A$1:$L$38</definedName>
    <definedName name="Z_CE86E08D_51A0_4D1A_94DA_1704DB8F57DD_.wvu.PrintArea" localSheetId="0">'Americas Finest'!$A$1:$L$38</definedName>
    <definedName name="Z_ED9AACA7_A677_4781_9B73_1207E4DE538A_.wvu.PrintArea" localSheetId="0">'Americas Finest'!$A$1:$L$38</definedName>
    <definedName name="Z_F160CE23_4AD7_4B22_BF4E_9937F17AF729_.wvu.PrintArea" localSheetId="0">'Americas Finest'!$A$1:$L$38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VMLANh9kYsdhTGCaRV8VnPp2b+A=="/>
    </ext>
  </extLst>
</workbook>
</file>

<file path=xl/calcChain.xml><?xml version="1.0" encoding="utf-8"?>
<calcChain xmlns="http://schemas.openxmlformats.org/spreadsheetml/2006/main">
  <c r="J21" i="1" l="1"/>
  <c r="I20" i="1"/>
  <c r="H20" i="1"/>
  <c r="K20" i="1" s="1"/>
  <c r="E20" i="1"/>
  <c r="E19" i="1"/>
  <c r="H19" i="1" s="1"/>
  <c r="E18" i="1"/>
  <c r="H18" i="1" s="1"/>
  <c r="J16" i="1"/>
  <c r="E15" i="1"/>
  <c r="H15" i="1" s="1"/>
  <c r="E14" i="1"/>
  <c r="H14" i="1" s="1"/>
  <c r="E13" i="1"/>
  <c r="H13" i="1" s="1"/>
  <c r="J11" i="1"/>
  <c r="H10" i="1"/>
  <c r="K10" i="1" s="1"/>
  <c r="E10" i="1"/>
  <c r="E9" i="1"/>
  <c r="H9" i="1" s="1"/>
  <c r="E8" i="1"/>
  <c r="H8" i="1" s="1"/>
  <c r="I8" i="1" l="1"/>
  <c r="K8" i="1"/>
  <c r="K11" i="1" s="1"/>
  <c r="K14" i="1"/>
  <c r="I14" i="1"/>
  <c r="K9" i="1"/>
  <c r="I9" i="1"/>
  <c r="I18" i="1"/>
  <c r="I21" i="1" s="1"/>
  <c r="K18" i="1"/>
  <c r="K19" i="1"/>
  <c r="I19" i="1"/>
  <c r="K15" i="1"/>
  <c r="I15" i="1"/>
  <c r="K13" i="1"/>
  <c r="I13" i="1"/>
  <c r="I16" i="1" s="1"/>
  <c r="I10" i="1"/>
  <c r="K16" i="1" l="1"/>
  <c r="K21" i="1"/>
  <c r="I11" i="1"/>
</calcChain>
</file>

<file path=xl/sharedStrings.xml><?xml version="1.0" encoding="utf-8"?>
<sst xmlns="http://schemas.openxmlformats.org/spreadsheetml/2006/main" count="46" uniqueCount="37">
  <si>
    <t>School</t>
  </si>
  <si>
    <t>America's Finest</t>
  </si>
  <si>
    <t>Minimum Requirements:</t>
  </si>
  <si>
    <t>Kindergarten (including recess)</t>
  </si>
  <si>
    <t>Location</t>
  </si>
  <si>
    <t>Grades 1-3 (not including recess)</t>
  </si>
  <si>
    <t>Track</t>
  </si>
  <si>
    <t>S</t>
  </si>
  <si>
    <t>Grades 4-8 (not including recess)</t>
  </si>
  <si>
    <t>Modified Day</t>
  </si>
  <si>
    <t>Thursday</t>
  </si>
  <si>
    <t>Grade(s)</t>
  </si>
  <si>
    <t>Schedule</t>
  </si>
  <si>
    <t>Start Time</t>
  </si>
  <si>
    <t>Ending Time</t>
  </si>
  <si>
    <t>Total minutes per day</t>
  </si>
  <si>
    <t>Minus minutes of recess</t>
  </si>
  <si>
    <t>Minus minutes of lunch</t>
  </si>
  <si>
    <t>Instructional minutes per day</t>
  </si>
  <si>
    <t>Instructional minutes per week</t>
  </si>
  <si>
    <t>Number of days per year</t>
  </si>
  <si>
    <t>Instructional minutes per year</t>
  </si>
  <si>
    <t>Excess or (shortage)</t>
  </si>
  <si>
    <t>Kindergarten</t>
  </si>
  <si>
    <t>Regular days</t>
  </si>
  <si>
    <t>N/A</t>
  </si>
  <si>
    <t>Modified days</t>
  </si>
  <si>
    <t>Minimum days</t>
  </si>
  <si>
    <t>1-3</t>
  </si>
  <si>
    <t>4-8</t>
  </si>
  <si>
    <t>Refer to Administrative Circular No. 220</t>
  </si>
  <si>
    <t>Dates:</t>
  </si>
  <si>
    <t>I verify that the above is the correct schedule for the 2022-23 school year.</t>
  </si>
  <si>
    <t>Signature (Principal)</t>
  </si>
  <si>
    <t>Date</t>
  </si>
  <si>
    <t xml:space="preserve">**Please return the schedule to musherenko@sandi.net (Pupil Accounting Office) for corrections. </t>
  </si>
  <si>
    <t>Any revisions done after final approval will require Pupil Accounting's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</si>
</sst>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0"/>
    <numFmt numFmtId="165" formatCode="_(* #,##0_);_(* \(#,##0\);_(* &quot;-&quot;??_);_(@_)"/>
    <numFmt numFmtId="166" formatCode="hh:mm\ AM/PM_)"/>
    <numFmt numFmtId="167" formatCode="General_)"/>
    <numFmt numFmtId="168" formatCode="0;0;"/>
    <numFmt numFmtId="169" formatCode="0_)"/>
    <numFmt numFmtId="170" formatCode="m/d/yy\ ddd"/>
    <numFmt numFmtId="171" formatCode="mm/dd/yy_)"/>
    <numFmt numFmtId="172" formatCode="m/d\ ddd"/>
  </numFmts>
  <fonts count="10" x14ac:knownFonts="1">
    <font>
      <sz val="10"/>
      <color rgb="FF000000"/>
      <name val="Arial"/>
      <scheme val="minor"/>
    </font>
    <font>
      <sz val="10"/>
      <color rgb="FFFF0000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10"/>
      <color rgb="FFFF0000"/>
      <name val="Arial Narrow"/>
    </font>
    <font>
      <b/>
      <u/>
      <sz val="10"/>
      <color theme="1"/>
      <name val="Arial Narrow"/>
    </font>
    <font>
      <sz val="10"/>
      <color theme="1"/>
      <name val="Arial"/>
    </font>
    <font>
      <sz val="10"/>
      <color rgb="FF800080"/>
      <name val="Arial Narrow"/>
    </font>
    <font>
      <sz val="10"/>
      <color rgb="FF0000FF"/>
      <name val="Arial Narrow"/>
    </font>
    <font>
      <b/>
      <sz val="12"/>
      <color rgb="FF0000FF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7" fontId="3" fillId="0" borderId="0" xfId="0" applyNumberFormat="1" applyFont="1" applyAlignment="1"/>
    <xf numFmtId="0" fontId="2" fillId="0" borderId="3" xfId="0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165" fontId="3" fillId="0" borderId="0" xfId="0" applyNumberFormat="1" applyFont="1" applyAlignment="1"/>
    <xf numFmtId="0" fontId="3" fillId="2" borderId="4" xfId="0" applyFont="1" applyFill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3" fillId="2" borderId="6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166" fontId="2" fillId="3" borderId="8" xfId="0" applyNumberFormat="1" applyFont="1" applyFill="1" applyBorder="1" applyAlignment="1"/>
    <xf numFmtId="167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right"/>
    </xf>
    <xf numFmtId="168" fontId="2" fillId="3" borderId="8" xfId="0" applyNumberFormat="1" applyFont="1" applyFill="1" applyBorder="1" applyAlignment="1"/>
    <xf numFmtId="37" fontId="2" fillId="0" borderId="0" xfId="0" applyNumberFormat="1" applyFont="1" applyAlignment="1"/>
    <xf numFmtId="37" fontId="2" fillId="0" borderId="9" xfId="0" applyNumberFormat="1" applyFont="1" applyBorder="1" applyAlignment="1"/>
    <xf numFmtId="0" fontId="3" fillId="0" borderId="0" xfId="0" applyFont="1" applyAlignment="1">
      <alignment horizontal="center"/>
    </xf>
    <xf numFmtId="3" fontId="2" fillId="0" borderId="0" xfId="0" applyNumberFormat="1" applyFont="1" applyAlignment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/>
    <xf numFmtId="166" fontId="2" fillId="4" borderId="0" xfId="0" applyNumberFormat="1" applyFont="1" applyFill="1" applyAlignment="1"/>
    <xf numFmtId="167" fontId="2" fillId="4" borderId="0" xfId="0" applyNumberFormat="1" applyFont="1" applyFill="1" applyAlignment="1"/>
    <xf numFmtId="168" fontId="2" fillId="4" borderId="0" xfId="0" applyNumberFormat="1" applyFont="1" applyFill="1" applyAlignment="1"/>
    <xf numFmtId="167" fontId="2" fillId="0" borderId="0" xfId="0" applyNumberFormat="1" applyFont="1" applyAlignment="1"/>
    <xf numFmtId="0" fontId="3" fillId="0" borderId="0" xfId="0" applyFont="1" applyAlignment="1"/>
    <xf numFmtId="167" fontId="2" fillId="0" borderId="0" xfId="0" applyNumberFormat="1" applyFont="1" applyAlignment="1">
      <alignment horizontal="left"/>
    </xf>
    <xf numFmtId="166" fontId="2" fillId="0" borderId="0" xfId="0" applyNumberFormat="1" applyFont="1" applyAlignment="1"/>
    <xf numFmtId="37" fontId="4" fillId="0" borderId="0" xfId="0" applyNumberFormat="1" applyFont="1" applyAlignment="1"/>
    <xf numFmtId="0" fontId="6" fillId="0" borderId="0" xfId="0" applyFont="1" applyAlignment="1"/>
    <xf numFmtId="37" fontId="1" fillId="0" borderId="0" xfId="0" applyNumberFormat="1" applyFont="1" applyAlignment="1"/>
    <xf numFmtId="169" fontId="1" fillId="0" borderId="10" xfId="0" applyNumberFormat="1" applyFont="1" applyBorder="1" applyAlignment="1">
      <alignment horizontal="left"/>
    </xf>
    <xf numFmtId="0" fontId="6" fillId="0" borderId="11" xfId="0" applyFont="1" applyBorder="1" applyAlignment="1"/>
    <xf numFmtId="0" fontId="6" fillId="0" borderId="12" xfId="0" applyFont="1" applyBorder="1" applyAlignment="1"/>
    <xf numFmtId="170" fontId="7" fillId="0" borderId="13" xfId="0" applyNumberFormat="1" applyFont="1" applyBorder="1" applyAlignment="1">
      <alignment horizontal="center"/>
    </xf>
    <xf numFmtId="0" fontId="6" fillId="0" borderId="14" xfId="0" applyFont="1" applyBorder="1" applyAlignment="1"/>
    <xf numFmtId="0" fontId="6" fillId="0" borderId="15" xfId="0" applyFont="1" applyBorder="1" applyAlignment="1"/>
    <xf numFmtId="14" fontId="6" fillId="0" borderId="15" xfId="0" applyNumberFormat="1" applyFont="1" applyBorder="1" applyAlignment="1"/>
    <xf numFmtId="0" fontId="6" fillId="0" borderId="16" xfId="0" applyFont="1" applyBorder="1" applyAlignment="1"/>
    <xf numFmtId="0" fontId="6" fillId="0" borderId="9" xfId="0" applyFont="1" applyBorder="1" applyAlignment="1"/>
    <xf numFmtId="14" fontId="6" fillId="0" borderId="9" xfId="0" applyNumberFormat="1" applyFont="1" applyBorder="1" applyAlignment="1"/>
    <xf numFmtId="14" fontId="6" fillId="0" borderId="17" xfId="0" applyNumberFormat="1" applyFont="1" applyBorder="1" applyAlignment="1"/>
    <xf numFmtId="170" fontId="7" fillId="0" borderId="0" xfId="0" applyNumberFormat="1" applyFont="1" applyAlignment="1">
      <alignment horizontal="center"/>
    </xf>
    <xf numFmtId="0" fontId="6" fillId="0" borderId="17" xfId="0" applyFont="1" applyBorder="1" applyAlignment="1"/>
    <xf numFmtId="170" fontId="7" fillId="0" borderId="0" xfId="0" applyNumberFormat="1" applyFont="1" applyAlignment="1">
      <alignment horizontal="right"/>
    </xf>
    <xf numFmtId="0" fontId="2" fillId="0" borderId="14" xfId="0" applyFont="1" applyBorder="1" applyAlignment="1"/>
    <xf numFmtId="170" fontId="8" fillId="0" borderId="0" xfId="0" applyNumberFormat="1" applyFont="1" applyAlignment="1"/>
    <xf numFmtId="167" fontId="3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71" fontId="2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left"/>
    </xf>
    <xf numFmtId="166" fontId="8" fillId="0" borderId="0" xfId="0" applyNumberFormat="1" applyFont="1" applyAlignment="1"/>
    <xf numFmtId="166" fontId="8" fillId="0" borderId="0" xfId="0" applyNumberFormat="1" applyFont="1" applyAlignment="1">
      <alignment horizontal="right"/>
    </xf>
    <xf numFmtId="168" fontId="8" fillId="0" borderId="0" xfId="0" applyNumberFormat="1" applyFont="1" applyAlignment="1"/>
    <xf numFmtId="37" fontId="8" fillId="0" borderId="0" xfId="0" applyNumberFormat="1" applyFont="1" applyAlignment="1"/>
    <xf numFmtId="168" fontId="2" fillId="0" borderId="0" xfId="0" applyNumberFormat="1" applyFont="1" applyAlignment="1"/>
    <xf numFmtId="0" fontId="8" fillId="0" borderId="0" xfId="0" applyFont="1" applyAlignment="1"/>
    <xf numFmtId="170" fontId="8" fillId="0" borderId="0" xfId="0" applyNumberFormat="1" applyFont="1" applyAlignment="1">
      <alignment horizontal="center"/>
    </xf>
    <xf numFmtId="172" fontId="2" fillId="0" borderId="0" xfId="0" applyNumberFormat="1" applyFont="1" applyAlignment="1"/>
    <xf numFmtId="172" fontId="2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5703125" defaultRowHeight="15" customHeight="1" x14ac:dyDescent="0.2"/>
  <cols>
    <col min="1" max="1" width="10.7109375" customWidth="1"/>
    <col min="2" max="2" width="12" customWidth="1"/>
    <col min="3" max="3" width="9.5703125" customWidth="1"/>
    <col min="4" max="4" width="8.85546875" customWidth="1"/>
    <col min="5" max="6" width="8.140625" customWidth="1"/>
    <col min="7" max="7" width="7.85546875" customWidth="1"/>
    <col min="8" max="8" width="9.42578125" customWidth="1"/>
    <col min="9" max="9" width="12" customWidth="1"/>
    <col min="10" max="10" width="8.7109375" customWidth="1"/>
    <col min="11" max="11" width="10.28515625" customWidth="1"/>
    <col min="12" max="12" width="8.7109375" customWidth="1"/>
    <col min="13" max="13" width="9.140625" customWidth="1"/>
    <col min="14" max="14" width="7.42578125" customWidth="1"/>
    <col min="15" max="26" width="8" customWidth="1"/>
  </cols>
  <sheetData>
    <row r="1" spans="1:26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" t="s">
        <v>0</v>
      </c>
      <c r="B2" s="4" t="s">
        <v>1</v>
      </c>
      <c r="C2" s="5"/>
      <c r="D2" s="2"/>
      <c r="E2" s="2"/>
      <c r="F2" s="2"/>
      <c r="G2" s="2"/>
      <c r="H2" s="6" t="s">
        <v>2</v>
      </c>
      <c r="I2" s="2"/>
      <c r="J2" s="2"/>
      <c r="K2" s="7" t="s">
        <v>3</v>
      </c>
      <c r="L2" s="8">
        <v>36000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9" t="s">
        <v>4</v>
      </c>
      <c r="B3" s="10">
        <v>172</v>
      </c>
      <c r="C3" s="2"/>
      <c r="D3" s="2"/>
      <c r="E3" s="2"/>
      <c r="F3" s="2"/>
      <c r="G3" s="2"/>
      <c r="H3" s="2"/>
      <c r="I3" s="2"/>
      <c r="J3" s="2"/>
      <c r="K3" s="7" t="s">
        <v>5</v>
      </c>
      <c r="L3" s="11">
        <v>50400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9" t="s">
        <v>6</v>
      </c>
      <c r="B4" s="12" t="s">
        <v>7</v>
      </c>
      <c r="C4" s="2"/>
      <c r="D4" s="2"/>
      <c r="E4" s="2"/>
      <c r="F4" s="2"/>
      <c r="G4" s="2"/>
      <c r="H4" s="2"/>
      <c r="I4" s="2"/>
      <c r="J4" s="2"/>
      <c r="K4" s="7" t="s">
        <v>8</v>
      </c>
      <c r="L4" s="8">
        <v>54000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13" t="s">
        <v>9</v>
      </c>
      <c r="B5" s="14" t="s">
        <v>10</v>
      </c>
      <c r="C5" s="2"/>
      <c r="D5" s="2"/>
      <c r="E5" s="2"/>
      <c r="F5" s="2"/>
      <c r="G5" s="2"/>
      <c r="H5" s="2"/>
      <c r="I5" s="2"/>
      <c r="J5" s="2"/>
      <c r="K5" s="7"/>
      <c r="L5" s="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7"/>
      <c r="B6" s="15"/>
      <c r="C6" s="2"/>
      <c r="D6" s="2"/>
      <c r="E6" s="2"/>
      <c r="F6" s="2"/>
      <c r="G6" s="2"/>
      <c r="H6" s="2"/>
      <c r="I6" s="2"/>
      <c r="J6" s="2"/>
      <c r="K6" s="7"/>
      <c r="L6" s="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" customHeight="1" x14ac:dyDescent="0.2">
      <c r="A7" s="16" t="s">
        <v>11</v>
      </c>
      <c r="B7" s="16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20</v>
      </c>
      <c r="K7" s="17" t="s">
        <v>21</v>
      </c>
      <c r="L7" s="17" t="s">
        <v>22</v>
      </c>
      <c r="M7" s="16"/>
      <c r="N7" s="1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18" t="s">
        <v>23</v>
      </c>
      <c r="B8" s="2" t="s">
        <v>24</v>
      </c>
      <c r="C8" s="19">
        <v>0.36458333333333331</v>
      </c>
      <c r="D8" s="19">
        <v>0.64583333333333337</v>
      </c>
      <c r="E8" s="20">
        <f t="shared" ref="E8:E10" si="0">HOUR(D8-C8)*60+MINUTE(D8-C8)</f>
        <v>405</v>
      </c>
      <c r="F8" s="21" t="s">
        <v>25</v>
      </c>
      <c r="G8" s="22">
        <v>30</v>
      </c>
      <c r="H8" s="23">
        <f t="shared" ref="H8:H10" si="1">SUM(E8-G8)</f>
        <v>375</v>
      </c>
      <c r="I8" s="23">
        <f>SUM(H8*4)</f>
        <v>1500</v>
      </c>
      <c r="J8" s="23">
        <v>134</v>
      </c>
      <c r="K8" s="23">
        <f t="shared" ref="K8:K10" si="2">SUM(H8*J8)</f>
        <v>50250</v>
      </c>
      <c r="L8" s="23"/>
      <c r="M8" s="2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18"/>
      <c r="B9" s="2" t="s">
        <v>26</v>
      </c>
      <c r="C9" s="19">
        <v>0.36458333333333331</v>
      </c>
      <c r="D9" s="19">
        <v>0.5625</v>
      </c>
      <c r="E9" s="20">
        <f t="shared" si="0"/>
        <v>285</v>
      </c>
      <c r="F9" s="21" t="s">
        <v>25</v>
      </c>
      <c r="G9" s="22">
        <v>30</v>
      </c>
      <c r="H9" s="23">
        <f t="shared" si="1"/>
        <v>255</v>
      </c>
      <c r="I9" s="23">
        <f t="shared" ref="I9:I10" si="3">SUM(H9*1)</f>
        <v>255</v>
      </c>
      <c r="J9" s="23">
        <v>36</v>
      </c>
      <c r="K9" s="23">
        <f t="shared" si="2"/>
        <v>9180</v>
      </c>
      <c r="L9" s="23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18"/>
      <c r="B10" s="2" t="s">
        <v>27</v>
      </c>
      <c r="C10" s="19">
        <v>0.36458333333333331</v>
      </c>
      <c r="D10" s="19">
        <v>0.5625</v>
      </c>
      <c r="E10" s="20">
        <f t="shared" si="0"/>
        <v>285</v>
      </c>
      <c r="F10" s="21" t="s">
        <v>25</v>
      </c>
      <c r="G10" s="22">
        <v>30</v>
      </c>
      <c r="H10" s="23">
        <f t="shared" si="1"/>
        <v>255</v>
      </c>
      <c r="I10" s="24">
        <f t="shared" si="3"/>
        <v>255</v>
      </c>
      <c r="J10" s="24">
        <v>4</v>
      </c>
      <c r="K10" s="24">
        <f t="shared" si="2"/>
        <v>1020</v>
      </c>
      <c r="L10" s="23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5"/>
      <c r="B11" s="2"/>
      <c r="C11" s="2"/>
      <c r="D11" s="2"/>
      <c r="E11" s="2"/>
      <c r="F11" s="2"/>
      <c r="G11" s="2"/>
      <c r="H11" s="2"/>
      <c r="I11" s="23">
        <f t="shared" ref="I11:K11" si="4">SUM(I8:I10)</f>
        <v>2010</v>
      </c>
      <c r="J11" s="23">
        <f t="shared" si="4"/>
        <v>174</v>
      </c>
      <c r="K11" s="23">
        <f t="shared" si="4"/>
        <v>60450</v>
      </c>
      <c r="L11" s="26">
        <v>30450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7"/>
      <c r="B12" s="28"/>
      <c r="C12" s="29"/>
      <c r="D12" s="29"/>
      <c r="E12" s="30"/>
      <c r="F12" s="31"/>
      <c r="G12" s="31"/>
      <c r="H12" s="23"/>
      <c r="I12" s="23"/>
      <c r="J12" s="23"/>
      <c r="K12" s="23"/>
      <c r="L12" s="2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18" t="s">
        <v>28</v>
      </c>
      <c r="B13" s="2" t="s">
        <v>24</v>
      </c>
      <c r="C13" s="19">
        <v>0.36458333333333331</v>
      </c>
      <c r="D13" s="19">
        <v>0.64583333333333337</v>
      </c>
      <c r="E13" s="32">
        <f t="shared" ref="E13:E15" si="5">HOUR(D13-C13)*60+MINUTE(D13-C13)</f>
        <v>405</v>
      </c>
      <c r="F13" s="22">
        <v>30</v>
      </c>
      <c r="G13" s="22">
        <v>30</v>
      </c>
      <c r="H13" s="23">
        <f t="shared" ref="H13:H15" si="6">SUM(E13-F13-G13)</f>
        <v>345</v>
      </c>
      <c r="I13" s="23">
        <f>SUM(H13*4)</f>
        <v>1380</v>
      </c>
      <c r="J13" s="23">
        <v>134</v>
      </c>
      <c r="K13" s="23">
        <f t="shared" ref="K13:K15" si="7">SUM(H13*J13)</f>
        <v>46230</v>
      </c>
      <c r="L13" s="2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18"/>
      <c r="B14" s="2" t="s">
        <v>26</v>
      </c>
      <c r="C14" s="19">
        <v>0.36458333333333331</v>
      </c>
      <c r="D14" s="19">
        <v>0.5625</v>
      </c>
      <c r="E14" s="32">
        <f t="shared" si="5"/>
        <v>285</v>
      </c>
      <c r="F14" s="22">
        <v>30</v>
      </c>
      <c r="G14" s="22">
        <v>30</v>
      </c>
      <c r="H14" s="23">
        <f t="shared" si="6"/>
        <v>225</v>
      </c>
      <c r="I14" s="23">
        <f t="shared" ref="I14:I15" si="8">SUM(H14*1)</f>
        <v>225</v>
      </c>
      <c r="J14" s="23">
        <v>36</v>
      </c>
      <c r="K14" s="23">
        <f t="shared" si="7"/>
        <v>8100</v>
      </c>
      <c r="L14" s="23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8"/>
      <c r="B15" s="2" t="s">
        <v>27</v>
      </c>
      <c r="C15" s="19">
        <v>0.36458333333333331</v>
      </c>
      <c r="D15" s="19">
        <v>0.5625</v>
      </c>
      <c r="E15" s="32">
        <f t="shared" si="5"/>
        <v>285</v>
      </c>
      <c r="F15" s="22">
        <v>30</v>
      </c>
      <c r="G15" s="22">
        <v>30</v>
      </c>
      <c r="H15" s="23">
        <f t="shared" si="6"/>
        <v>225</v>
      </c>
      <c r="I15" s="24">
        <f t="shared" si="8"/>
        <v>225</v>
      </c>
      <c r="J15" s="24">
        <v>4</v>
      </c>
      <c r="K15" s="24">
        <f t="shared" si="7"/>
        <v>900</v>
      </c>
      <c r="L15" s="23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25"/>
      <c r="B16" s="2"/>
      <c r="C16" s="2"/>
      <c r="D16" s="2"/>
      <c r="E16" s="2"/>
      <c r="F16" s="7"/>
      <c r="G16" s="2"/>
      <c r="H16" s="2"/>
      <c r="I16" s="23">
        <f t="shared" ref="I16:K16" si="9">SUM(I13:I15)</f>
        <v>1830</v>
      </c>
      <c r="J16" s="23">
        <f t="shared" si="9"/>
        <v>174</v>
      </c>
      <c r="K16" s="23">
        <f t="shared" si="9"/>
        <v>55230</v>
      </c>
      <c r="L16" s="23">
        <v>10830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5"/>
      <c r="B17" s="2"/>
      <c r="C17" s="2"/>
      <c r="D17" s="2"/>
      <c r="E17" s="2"/>
      <c r="F17" s="7"/>
      <c r="G17" s="2"/>
      <c r="H17" s="2"/>
      <c r="I17" s="23"/>
      <c r="J17" s="23"/>
      <c r="K17" s="2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8" t="s">
        <v>29</v>
      </c>
      <c r="B18" s="2" t="s">
        <v>24</v>
      </c>
      <c r="C18" s="19">
        <v>0.36458333333333331</v>
      </c>
      <c r="D18" s="19">
        <v>0.64583333333333337</v>
      </c>
      <c r="E18" s="32">
        <f t="shared" ref="E18:E20" si="10">HOUR(D18-C18)*60+MINUTE(D18-C18)</f>
        <v>405</v>
      </c>
      <c r="F18" s="22">
        <v>30</v>
      </c>
      <c r="G18" s="22">
        <v>30</v>
      </c>
      <c r="H18" s="23">
        <f t="shared" ref="H18:H20" si="11">SUM(E18-F18-G18)</f>
        <v>345</v>
      </c>
      <c r="I18" s="23">
        <f>SUM(H18*4)</f>
        <v>1380</v>
      </c>
      <c r="J18" s="23">
        <v>134</v>
      </c>
      <c r="K18" s="23">
        <f t="shared" ref="K18:K20" si="12">SUM(H18*J18)</f>
        <v>46230</v>
      </c>
      <c r="L18" s="2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8"/>
      <c r="B19" s="2" t="s">
        <v>26</v>
      </c>
      <c r="C19" s="19">
        <v>0.36458333333333331</v>
      </c>
      <c r="D19" s="19">
        <v>0.5625</v>
      </c>
      <c r="E19" s="32">
        <f t="shared" si="10"/>
        <v>285</v>
      </c>
      <c r="F19" s="22">
        <v>30</v>
      </c>
      <c r="G19" s="22">
        <v>30</v>
      </c>
      <c r="H19" s="23">
        <f t="shared" si="11"/>
        <v>225</v>
      </c>
      <c r="I19" s="23">
        <f t="shared" ref="I19:I20" si="13">SUM(H19*1)</f>
        <v>225</v>
      </c>
      <c r="J19" s="23">
        <v>36</v>
      </c>
      <c r="K19" s="23">
        <f t="shared" si="12"/>
        <v>8100</v>
      </c>
      <c r="L19" s="2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8"/>
      <c r="B20" s="2" t="s">
        <v>27</v>
      </c>
      <c r="C20" s="19">
        <v>0.36458333333333331</v>
      </c>
      <c r="D20" s="19">
        <v>0.5625</v>
      </c>
      <c r="E20" s="32">
        <f t="shared" si="10"/>
        <v>285</v>
      </c>
      <c r="F20" s="22">
        <v>30</v>
      </c>
      <c r="G20" s="22">
        <v>30</v>
      </c>
      <c r="H20" s="23">
        <f t="shared" si="11"/>
        <v>225</v>
      </c>
      <c r="I20" s="24">
        <f t="shared" si="13"/>
        <v>225</v>
      </c>
      <c r="J20" s="24">
        <v>4</v>
      </c>
      <c r="K20" s="24">
        <f t="shared" si="12"/>
        <v>900</v>
      </c>
      <c r="L20" s="2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5"/>
      <c r="B21" s="2"/>
      <c r="C21" s="2"/>
      <c r="D21" s="2"/>
      <c r="E21" s="2"/>
      <c r="F21" s="7"/>
      <c r="G21" s="2"/>
      <c r="H21" s="2"/>
      <c r="I21" s="23">
        <f t="shared" ref="I21:K21" si="14">SUM(I18:I20)</f>
        <v>1830</v>
      </c>
      <c r="J21" s="23">
        <f t="shared" si="14"/>
        <v>174</v>
      </c>
      <c r="K21" s="23">
        <f t="shared" si="14"/>
        <v>55230</v>
      </c>
      <c r="L21" s="23">
        <v>7230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5"/>
      <c r="B22" s="2"/>
      <c r="C22" s="2"/>
      <c r="D22" s="2"/>
      <c r="E22" s="2"/>
      <c r="F22" s="7"/>
      <c r="G22" s="2"/>
      <c r="H22" s="2"/>
      <c r="I22" s="23"/>
      <c r="J22" s="23"/>
      <c r="K22" s="23"/>
      <c r="L22" s="2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5"/>
      <c r="B23" s="2"/>
      <c r="C23" s="2"/>
      <c r="D23" s="2"/>
      <c r="E23" s="2"/>
      <c r="F23" s="7"/>
      <c r="G23" s="2"/>
      <c r="H23" s="2"/>
      <c r="I23" s="23"/>
      <c r="J23" s="23"/>
      <c r="K23" s="23"/>
      <c r="L23" s="2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33" t="s">
        <v>30</v>
      </c>
      <c r="B24" s="34"/>
      <c r="C24" s="35"/>
      <c r="D24" s="35"/>
      <c r="F24" s="20"/>
      <c r="G24" s="32"/>
      <c r="H24" s="6" t="s">
        <v>31</v>
      </c>
      <c r="I24" s="33" t="s">
        <v>27</v>
      </c>
      <c r="J24" s="23"/>
      <c r="K24" s="23"/>
      <c r="L24" s="2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34"/>
      <c r="C25" s="35"/>
      <c r="D25" s="35"/>
      <c r="E25" s="23"/>
      <c r="F25" s="23"/>
      <c r="G25" s="36"/>
      <c r="H25" s="2"/>
      <c r="I25" s="2"/>
      <c r="J25" s="23"/>
      <c r="K25" s="23"/>
      <c r="L25" s="37"/>
      <c r="M25" s="23"/>
      <c r="N25" s="38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39" t="s">
        <v>32</v>
      </c>
      <c r="B26" s="40"/>
      <c r="C26" s="40"/>
      <c r="D26" s="40"/>
      <c r="E26" s="40"/>
      <c r="F26" s="41"/>
      <c r="G26" s="2"/>
      <c r="H26" s="2"/>
      <c r="I26" s="42"/>
      <c r="J26" s="2"/>
      <c r="K26" s="23"/>
      <c r="L26" s="23"/>
      <c r="M26" s="23"/>
      <c r="N26" s="3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43"/>
      <c r="B27" s="37"/>
      <c r="C27" s="37"/>
      <c r="D27" s="37"/>
      <c r="E27" s="37"/>
      <c r="F27" s="44"/>
      <c r="G27" s="2"/>
      <c r="H27" s="2"/>
      <c r="I27" s="42"/>
      <c r="J27" s="2"/>
      <c r="K27" s="2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43"/>
      <c r="B28" s="37"/>
      <c r="C28" s="37"/>
      <c r="D28" s="37"/>
      <c r="E28" s="37"/>
      <c r="F28" s="44"/>
      <c r="G28" s="2"/>
      <c r="H28" s="2"/>
      <c r="I28" s="4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43"/>
      <c r="B29" s="37"/>
      <c r="C29" s="37"/>
      <c r="D29" s="37"/>
      <c r="E29" s="37"/>
      <c r="F29" s="44"/>
      <c r="G29" s="2"/>
      <c r="H29" s="2"/>
      <c r="I29" s="4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43"/>
      <c r="B30" s="37"/>
      <c r="C30" s="37"/>
      <c r="D30" s="37"/>
      <c r="E30" s="37"/>
      <c r="F30" s="45"/>
      <c r="G30" s="2"/>
      <c r="H30" s="2"/>
      <c r="I30" s="4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46"/>
      <c r="B31" s="47"/>
      <c r="C31" s="47"/>
      <c r="D31" s="47"/>
      <c r="E31" s="48"/>
      <c r="F31" s="49"/>
      <c r="G31" s="2"/>
      <c r="H31" s="50"/>
      <c r="I31" s="4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46" t="s">
        <v>33</v>
      </c>
      <c r="B32" s="47"/>
      <c r="C32" s="47"/>
      <c r="D32" s="47"/>
      <c r="E32" s="47"/>
      <c r="F32" s="51" t="s">
        <v>34</v>
      </c>
      <c r="G32" s="2"/>
      <c r="H32" s="2"/>
      <c r="I32" s="5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53" t="s">
        <v>35</v>
      </c>
      <c r="B33" s="2"/>
      <c r="C33" s="2"/>
      <c r="D33" s="2"/>
      <c r="E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 t="s">
        <v>36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53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3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3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3"/>
      <c r="B39" s="23"/>
      <c r="C39" s="23"/>
      <c r="D39" s="23"/>
      <c r="E39" s="23"/>
      <c r="F39" s="23"/>
      <c r="G39" s="2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54"/>
      <c r="C40" s="5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5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55"/>
      <c r="B42" s="54"/>
      <c r="C42" s="56"/>
      <c r="D42" s="23"/>
      <c r="E42" s="2"/>
      <c r="F42" s="2"/>
      <c r="G42" s="2"/>
      <c r="H42" s="2"/>
      <c r="I42" s="2"/>
      <c r="J42" s="2"/>
      <c r="K42" s="2"/>
      <c r="L42" s="23"/>
      <c r="M42" s="5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55"/>
      <c r="B43" s="54"/>
      <c r="C43" s="5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58"/>
      <c r="B44" s="55"/>
      <c r="C44" s="56"/>
      <c r="D44" s="23"/>
      <c r="E44" s="23"/>
      <c r="F44" s="23"/>
      <c r="G44" s="23"/>
      <c r="H44" s="23"/>
      <c r="I44" s="23"/>
      <c r="J44" s="23"/>
      <c r="K44" s="56"/>
      <c r="L44" s="56"/>
      <c r="M44" s="5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37"/>
      <c r="B45" s="37"/>
      <c r="C45" s="2"/>
      <c r="D45" s="2"/>
      <c r="E45" s="2"/>
      <c r="F45" s="2"/>
      <c r="G45" s="2"/>
      <c r="H45" s="2"/>
      <c r="I45" s="20"/>
      <c r="J45" s="20"/>
      <c r="K45" s="56"/>
      <c r="L45" s="56"/>
      <c r="M45" s="5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37"/>
      <c r="B46" s="37"/>
      <c r="C46" s="2"/>
      <c r="D46" s="2"/>
      <c r="E46" s="2"/>
      <c r="F46" s="2"/>
      <c r="G46" s="2"/>
      <c r="H46" s="2"/>
      <c r="I46" s="2"/>
      <c r="J46" s="2"/>
      <c r="K46" s="38"/>
      <c r="L46" s="38"/>
      <c r="M46" s="3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37"/>
      <c r="B47" s="37"/>
      <c r="C47" s="2"/>
      <c r="D47" s="2"/>
      <c r="E47" s="2"/>
      <c r="F47" s="2"/>
      <c r="G47" s="2"/>
      <c r="H47" s="2"/>
      <c r="I47" s="2"/>
      <c r="J47" s="2"/>
      <c r="K47" s="38"/>
      <c r="L47" s="38"/>
      <c r="M47" s="3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3"/>
      <c r="B48" s="23"/>
      <c r="C48" s="23"/>
      <c r="D48" s="23"/>
      <c r="E48" s="23"/>
      <c r="F48" s="56"/>
      <c r="G48" s="56"/>
      <c r="H48" s="56"/>
      <c r="I48" s="56"/>
      <c r="J48" s="23"/>
      <c r="K48" s="56"/>
      <c r="L48" s="56"/>
      <c r="M48" s="5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3"/>
      <c r="B49" s="23"/>
      <c r="C49" s="23"/>
      <c r="D49" s="23"/>
      <c r="E49" s="59"/>
      <c r="F49" s="60"/>
      <c r="G49" s="60"/>
      <c r="H49" s="56"/>
      <c r="I49" s="56"/>
      <c r="J49" s="60"/>
      <c r="K49" s="20"/>
      <c r="L49" s="20"/>
      <c r="M49" s="60"/>
      <c r="N49" s="2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61"/>
      <c r="B50" s="61"/>
      <c r="C50" s="60"/>
      <c r="D50" s="62"/>
      <c r="E50" s="59"/>
      <c r="F50" s="60"/>
      <c r="G50" s="60"/>
      <c r="H50" s="56"/>
      <c r="I50" s="56"/>
      <c r="J50" s="60"/>
      <c r="K50" s="56"/>
      <c r="L50" s="56"/>
      <c r="M50" s="56"/>
      <c r="N50" s="2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63"/>
      <c r="B51" s="34"/>
      <c r="C51" s="62"/>
      <c r="D51" s="62"/>
      <c r="E51" s="59"/>
      <c r="F51" s="60"/>
      <c r="G51" s="60"/>
      <c r="H51" s="56"/>
      <c r="I51" s="56"/>
      <c r="J51" s="60"/>
      <c r="K51" s="56"/>
      <c r="L51" s="56"/>
      <c r="M51" s="56"/>
      <c r="N51" s="5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64"/>
      <c r="B52" s="34"/>
      <c r="C52" s="65"/>
      <c r="D52" s="65"/>
      <c r="E52" s="32"/>
      <c r="F52" s="66"/>
      <c r="G52" s="67"/>
      <c r="H52" s="23"/>
      <c r="I52" s="23"/>
      <c r="J52" s="68"/>
      <c r="K52" s="23"/>
      <c r="L52" s="23"/>
      <c r="M52" s="37"/>
      <c r="N52" s="3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34"/>
      <c r="B53" s="34"/>
      <c r="C53" s="65"/>
      <c r="D53" s="65"/>
      <c r="E53" s="32"/>
      <c r="F53" s="66"/>
      <c r="G53" s="67"/>
      <c r="H53" s="23"/>
      <c r="I53" s="23"/>
      <c r="J53" s="68"/>
      <c r="K53" s="23"/>
      <c r="L53" s="23"/>
      <c r="M53" s="37"/>
      <c r="N53" s="3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34"/>
      <c r="B54" s="34"/>
      <c r="C54" s="65"/>
      <c r="D54" s="65"/>
      <c r="E54" s="32"/>
      <c r="F54" s="66"/>
      <c r="G54" s="67"/>
      <c r="H54" s="23"/>
      <c r="I54" s="23"/>
      <c r="J54" s="68"/>
      <c r="K54" s="23"/>
      <c r="L54" s="23"/>
      <c r="M54" s="37"/>
      <c r="N54" s="3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34"/>
      <c r="B55" s="34"/>
      <c r="C55" s="35"/>
      <c r="D55" s="35"/>
      <c r="E55" s="37"/>
      <c r="F55" s="20"/>
      <c r="G55" s="32"/>
      <c r="H55" s="37"/>
      <c r="I55" s="23"/>
      <c r="J55" s="23"/>
      <c r="K55" s="23"/>
      <c r="L55" s="23"/>
      <c r="M55" s="37"/>
      <c r="N55" s="3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34"/>
      <c r="B56" s="34"/>
      <c r="C56" s="35"/>
      <c r="D56" s="35"/>
      <c r="E56" s="32"/>
      <c r="F56" s="35"/>
      <c r="G56" s="69"/>
      <c r="H56" s="23"/>
      <c r="I56" s="23"/>
      <c r="J56" s="23"/>
      <c r="K56" s="23"/>
      <c r="L56" s="23"/>
      <c r="M56" s="37"/>
      <c r="N56" s="3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64"/>
      <c r="B57" s="34"/>
      <c r="C57" s="65"/>
      <c r="D57" s="65"/>
      <c r="E57" s="32"/>
      <c r="F57" s="67"/>
      <c r="G57" s="67"/>
      <c r="H57" s="23"/>
      <c r="I57" s="23"/>
      <c r="J57" s="68"/>
      <c r="K57" s="2"/>
      <c r="L57" s="23"/>
      <c r="M57" s="37"/>
      <c r="N57" s="3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34"/>
      <c r="B58" s="34"/>
      <c r="C58" s="65"/>
      <c r="D58" s="65"/>
      <c r="E58" s="32"/>
      <c r="F58" s="67"/>
      <c r="G58" s="67"/>
      <c r="H58" s="23"/>
      <c r="I58" s="23"/>
      <c r="J58" s="68"/>
      <c r="K58" s="2"/>
      <c r="L58" s="23"/>
      <c r="M58" s="37"/>
      <c r="N58" s="3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34"/>
      <c r="B59" s="34"/>
      <c r="C59" s="65"/>
      <c r="D59" s="65"/>
      <c r="E59" s="32"/>
      <c r="F59" s="67"/>
      <c r="G59" s="67"/>
      <c r="H59" s="23"/>
      <c r="I59" s="23"/>
      <c r="J59" s="68"/>
      <c r="K59" s="2"/>
      <c r="L59" s="23"/>
      <c r="M59" s="37"/>
      <c r="N59" s="3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34"/>
      <c r="B60" s="34"/>
      <c r="C60" s="35"/>
      <c r="D60" s="35"/>
      <c r="E60" s="37"/>
      <c r="F60" s="20"/>
      <c r="G60" s="32"/>
      <c r="H60" s="37"/>
      <c r="I60" s="23"/>
      <c r="J60" s="23"/>
      <c r="K60" s="23"/>
      <c r="L60" s="23"/>
      <c r="M60" s="37"/>
      <c r="N60" s="3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34"/>
      <c r="B61" s="34"/>
      <c r="C61" s="35"/>
      <c r="D61" s="35"/>
      <c r="E61" s="23"/>
      <c r="F61" s="23"/>
      <c r="G61" s="23"/>
      <c r="H61" s="23"/>
      <c r="I61" s="23"/>
      <c r="J61" s="23"/>
      <c r="K61" s="23"/>
      <c r="L61" s="23"/>
      <c r="M61" s="37"/>
      <c r="N61" s="3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64"/>
      <c r="B62" s="34"/>
      <c r="C62" s="65"/>
      <c r="D62" s="65"/>
      <c r="E62" s="32"/>
      <c r="F62" s="67"/>
      <c r="G62" s="67"/>
      <c r="H62" s="23"/>
      <c r="I62" s="23"/>
      <c r="J62" s="68"/>
      <c r="K62" s="2"/>
      <c r="L62" s="23"/>
      <c r="M62" s="37"/>
      <c r="N62" s="3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34"/>
      <c r="B63" s="34"/>
      <c r="C63" s="65"/>
      <c r="D63" s="65"/>
      <c r="E63" s="32"/>
      <c r="F63" s="67"/>
      <c r="G63" s="67"/>
      <c r="H63" s="23"/>
      <c r="I63" s="23"/>
      <c r="J63" s="68"/>
      <c r="K63" s="2"/>
      <c r="L63" s="23"/>
      <c r="M63" s="37"/>
      <c r="N63" s="3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34"/>
      <c r="B64" s="34"/>
      <c r="C64" s="65"/>
      <c r="D64" s="65"/>
      <c r="E64" s="32"/>
      <c r="F64" s="67"/>
      <c r="G64" s="67"/>
      <c r="H64" s="23"/>
      <c r="I64" s="23"/>
      <c r="J64" s="68"/>
      <c r="K64" s="2"/>
      <c r="L64" s="23"/>
      <c r="M64" s="37"/>
      <c r="N64" s="3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34"/>
      <c r="B65" s="34"/>
      <c r="C65" s="35"/>
      <c r="D65" s="35"/>
      <c r="E65" s="37"/>
      <c r="F65" s="20"/>
      <c r="G65" s="32"/>
      <c r="H65" s="37"/>
      <c r="I65" s="23"/>
      <c r="J65" s="23"/>
      <c r="K65" s="23"/>
      <c r="L65" s="23"/>
      <c r="M65" s="37"/>
      <c r="N65" s="3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34"/>
      <c r="B66" s="34"/>
      <c r="C66" s="35"/>
      <c r="D66" s="35"/>
      <c r="E66" s="23"/>
      <c r="F66" s="23"/>
      <c r="G66" s="23"/>
      <c r="H66" s="23"/>
      <c r="I66" s="23"/>
      <c r="J66" s="23"/>
      <c r="K66" s="23"/>
      <c r="L66" s="23"/>
      <c r="M66" s="37"/>
      <c r="N66" s="3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64"/>
      <c r="B67" s="34"/>
      <c r="C67" s="65"/>
      <c r="D67" s="65"/>
      <c r="E67" s="32"/>
      <c r="F67" s="70"/>
      <c r="G67" s="67"/>
      <c r="H67" s="23"/>
      <c r="I67" s="23"/>
      <c r="J67" s="68"/>
      <c r="K67" s="2"/>
      <c r="L67" s="37"/>
      <c r="M67" s="23"/>
      <c r="N67" s="3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34"/>
      <c r="B68" s="34"/>
      <c r="C68" s="65"/>
      <c r="D68" s="65"/>
      <c r="E68" s="32"/>
      <c r="F68" s="70"/>
      <c r="G68" s="67"/>
      <c r="H68" s="23"/>
      <c r="I68" s="23"/>
      <c r="J68" s="68"/>
      <c r="K68" s="2"/>
      <c r="L68" s="37"/>
      <c r="M68" s="23"/>
      <c r="N68" s="3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34"/>
      <c r="B69" s="34"/>
      <c r="C69" s="65"/>
      <c r="D69" s="65"/>
      <c r="E69" s="32"/>
      <c r="F69" s="70"/>
      <c r="G69" s="67"/>
      <c r="H69" s="23"/>
      <c r="I69" s="23"/>
      <c r="J69" s="68"/>
      <c r="K69" s="2"/>
      <c r="L69" s="37"/>
      <c r="M69" s="23"/>
      <c r="N69" s="3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34"/>
      <c r="B70" s="34"/>
      <c r="C70" s="35"/>
      <c r="D70" s="35"/>
      <c r="E70" s="37"/>
      <c r="F70" s="20"/>
      <c r="G70" s="32"/>
      <c r="H70" s="37"/>
      <c r="I70" s="23"/>
      <c r="J70" s="23"/>
      <c r="K70" s="23"/>
      <c r="L70" s="37"/>
      <c r="M70" s="23"/>
      <c r="N70" s="3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34"/>
      <c r="B71" s="34"/>
      <c r="C71" s="35"/>
      <c r="D71" s="35"/>
      <c r="E71" s="23"/>
      <c r="F71" s="23"/>
      <c r="G71" s="23"/>
      <c r="H71" s="23"/>
      <c r="I71" s="23"/>
      <c r="J71" s="23"/>
      <c r="K71" s="23"/>
      <c r="L71" s="23"/>
      <c r="M71" s="37"/>
      <c r="N71" s="2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37"/>
      <c r="B72" s="56"/>
      <c r="C72" s="35"/>
      <c r="D72" s="23"/>
      <c r="E72" s="37"/>
      <c r="F72" s="37"/>
      <c r="G72" s="37"/>
      <c r="H72" s="37"/>
      <c r="I72" s="37"/>
      <c r="J72" s="37"/>
      <c r="K72" s="23"/>
      <c r="L72" s="23"/>
      <c r="M72" s="2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60"/>
      <c r="B73" s="56"/>
      <c r="C73" s="35"/>
      <c r="D73" s="23"/>
      <c r="E73" s="37"/>
      <c r="F73" s="37"/>
      <c r="G73" s="37"/>
      <c r="H73" s="37"/>
      <c r="I73" s="37"/>
      <c r="J73" s="37"/>
      <c r="K73" s="37"/>
      <c r="L73" s="37"/>
      <c r="M73" s="3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71"/>
      <c r="C74" s="35"/>
      <c r="D74" s="72"/>
      <c r="E74" s="37"/>
      <c r="F74" s="37"/>
      <c r="G74" s="37"/>
      <c r="H74" s="37"/>
      <c r="I74" s="37"/>
      <c r="J74" s="37"/>
      <c r="K74" s="37"/>
      <c r="L74" s="37"/>
      <c r="M74" s="3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71"/>
      <c r="C75" s="35"/>
      <c r="D75" s="72"/>
      <c r="E75" s="37"/>
      <c r="F75" s="37"/>
      <c r="G75" s="37"/>
      <c r="H75" s="37"/>
      <c r="I75" s="37"/>
      <c r="J75" s="37"/>
      <c r="K75" s="37"/>
      <c r="L75" s="37"/>
      <c r="M75" s="3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71"/>
      <c r="C76" s="35"/>
      <c r="D76" s="72"/>
      <c r="E76" s="37"/>
      <c r="F76" s="37"/>
      <c r="G76" s="37"/>
      <c r="H76" s="37"/>
      <c r="I76" s="37"/>
      <c r="J76" s="37"/>
      <c r="K76" s="37"/>
      <c r="L76" s="37"/>
      <c r="M76" s="3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71"/>
      <c r="C77" s="71"/>
      <c r="D77" s="72"/>
      <c r="E77" s="37"/>
      <c r="F77" s="37"/>
      <c r="G77" s="37"/>
      <c r="H77" s="37"/>
      <c r="I77" s="37"/>
      <c r="J77" s="37"/>
      <c r="K77" s="37"/>
      <c r="L77" s="37"/>
      <c r="M77" s="3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7"/>
      <c r="B78" s="73"/>
      <c r="C78" s="71"/>
      <c r="D78" s="72"/>
      <c r="E78" s="37"/>
      <c r="F78" s="37"/>
      <c r="G78" s="37"/>
      <c r="H78" s="37"/>
      <c r="I78" s="37"/>
      <c r="J78" s="37"/>
      <c r="K78" s="37"/>
      <c r="L78" s="37"/>
      <c r="M78" s="3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7"/>
      <c r="B79" s="73"/>
      <c r="C79" s="71"/>
      <c r="D79" s="72"/>
      <c r="E79" s="2"/>
      <c r="F79" s="2"/>
      <c r="G79" s="23"/>
      <c r="H79" s="37"/>
      <c r="I79" s="37"/>
      <c r="J79" s="37"/>
      <c r="K79" s="37"/>
      <c r="L79" s="37"/>
      <c r="M79" s="3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6"/>
      <c r="B80" s="2"/>
      <c r="C80" s="71"/>
      <c r="D80" s="2"/>
      <c r="E80" s="2"/>
      <c r="F80" s="37"/>
      <c r="G80" s="74"/>
      <c r="H80" s="37"/>
      <c r="I80" s="37"/>
      <c r="J80" s="37"/>
      <c r="K80" s="37"/>
      <c r="L80" s="37"/>
      <c r="M80" s="3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71"/>
      <c r="D81" s="2"/>
      <c r="E81" s="2"/>
      <c r="F81" s="37"/>
      <c r="G81" s="37"/>
      <c r="H81" s="37"/>
      <c r="I81" s="37"/>
      <c r="J81" s="37"/>
      <c r="K81" s="37"/>
      <c r="L81" s="37"/>
      <c r="M81" s="3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71"/>
      <c r="D82" s="2"/>
      <c r="E82" s="2"/>
      <c r="F82" s="37"/>
      <c r="G82" s="37"/>
      <c r="H82" s="37"/>
      <c r="I82" s="37"/>
      <c r="J82" s="37"/>
      <c r="K82" s="37"/>
      <c r="L82" s="37"/>
      <c r="M82" s="3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71"/>
      <c r="D83" s="2"/>
      <c r="E83" s="2"/>
      <c r="F83" s="37"/>
      <c r="G83" s="37"/>
      <c r="H83" s="37"/>
      <c r="I83" s="37"/>
      <c r="J83" s="37"/>
      <c r="K83" s="37"/>
      <c r="L83" s="37"/>
      <c r="M83" s="3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37"/>
      <c r="G84" s="37"/>
      <c r="H84" s="37"/>
      <c r="I84" s="37"/>
      <c r="J84" s="37"/>
      <c r="K84" s="37"/>
      <c r="L84" s="37"/>
      <c r="M84" s="3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3"/>
      <c r="G85" s="37"/>
      <c r="H85" s="37"/>
      <c r="I85" s="37"/>
      <c r="J85" s="37"/>
      <c r="K85" s="37"/>
      <c r="L85" s="3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3"/>
      <c r="G86" s="37"/>
      <c r="H86" s="37"/>
      <c r="I86" s="37"/>
      <c r="J86" s="37"/>
      <c r="K86" s="37"/>
      <c r="L86" s="3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3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headerFooter>
    <oddHeader>&amp;CSAN DIEGO CITY SCHOOLS  Financial Accounting Office Pupil Accounting 2022-2023 Annual Instructional Minutes Schedule</oddHeader>
    <oddFooter>&amp;L&amp;F,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Americas Finest</vt:lpstr>
      <vt:lpstr>'Americas Finest'!Z_29E17ADF_B118_4574_A8C2_3AE689591A28_.wvu.PrintArea</vt:lpstr>
      <vt:lpstr>'Americas Finest'!Z_B1D490A5_9670_4CF9_BB61_A75759D7F654_.wvu.PrintArea</vt:lpstr>
      <vt:lpstr>'Americas Finest'!Z_CCAC9E30_13A7_4605_A3EF_86824FA47E79_.wvu.PrintArea</vt:lpstr>
      <vt:lpstr>'Americas Finest'!Z_CE86E08D_51A0_4D1A_94DA_1704DB8F57DD_.wvu.PrintArea</vt:lpstr>
      <vt:lpstr>'Americas Finest'!Z_ED9AACA7_A677_4781_9B73_1207E4DE538A_.wvu.PrintArea</vt:lpstr>
      <vt:lpstr>'Americas Finest'!Z_F160CE23_4AD7_4B22_BF4E_9937F17AF729_.wvu.PrintArea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Gloria</cp:lastModifiedBy>
  <dcterms:created xsi:type="dcterms:W3CDTF">2010-06-24T22:38:53Z</dcterms:created>
  <dcterms:modified xsi:type="dcterms:W3CDTF">2022-06-15T19:58:20Z</dcterms:modified>
</cp:coreProperties>
</file>